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9.1.8\Departamento de Compras\DOCUMENTOS Y PROCESOS 2019\COMPARACIONES DE PRECIOS\INTRANT-CCC-CP-2019-0029 Remodelación Edif. Control de Semáforos (Karina)\Anexos Lotes\Lote 1\"/>
    </mc:Choice>
  </mc:AlternateContent>
  <bookViews>
    <workbookView xWindow="0" yWindow="0" windowWidth="23040" windowHeight="9192"/>
  </bookViews>
  <sheets>
    <sheet name="Presupuesto V3" sheetId="1" r:id="rId1"/>
  </sheets>
  <definedNames>
    <definedName name="_xlnm.Print_Area" localSheetId="0">'Presupuesto V3'!$A$1:$F$151</definedName>
    <definedName name="_xlnm.Print_Titles" localSheetId="0">'Presupuesto V3'!$1:$8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F70" i="1"/>
  <c r="F120" i="1"/>
  <c r="C83" i="1"/>
  <c r="F83" i="1" s="1"/>
  <c r="C32" i="1"/>
  <c r="F32" i="1" s="1"/>
  <c r="F80" i="1"/>
  <c r="F30" i="1"/>
  <c r="F122" i="1"/>
  <c r="F121" i="1"/>
  <c r="F119" i="1"/>
  <c r="F69" i="1"/>
  <c r="F68" i="1"/>
  <c r="F67" i="1"/>
  <c r="F66" i="1"/>
  <c r="F75" i="1" l="1"/>
  <c r="A105" i="1" l="1"/>
  <c r="A112" i="1" s="1"/>
  <c r="A113" i="1" s="1"/>
  <c r="F106" i="1"/>
  <c r="F54" i="1"/>
  <c r="F92" i="1"/>
  <c r="F91" i="1"/>
  <c r="A91" i="1"/>
  <c r="A92" i="1" s="1"/>
  <c r="A93" i="1" s="1"/>
  <c r="A94" i="1" s="1"/>
  <c r="F110" i="1"/>
  <c r="B96" i="1"/>
  <c r="C14" i="1"/>
  <c r="A12" i="1" l="1"/>
  <c r="A13" i="1" s="1"/>
  <c r="A14" i="1" s="1"/>
  <c r="A15" i="1" s="1"/>
  <c r="C12" i="1"/>
  <c r="F12" i="1" s="1"/>
  <c r="F102" i="1"/>
  <c r="A102" i="1"/>
  <c r="A103" i="1" s="1"/>
  <c r="C21" i="1"/>
  <c r="F21" i="1" s="1"/>
  <c r="A18" i="1"/>
  <c r="F20" i="1"/>
  <c r="F19" i="1"/>
  <c r="A19" i="1" l="1"/>
  <c r="A20" i="1" s="1"/>
  <c r="A21" i="1" s="1"/>
  <c r="F18" i="1"/>
  <c r="F60" i="1" l="1"/>
  <c r="F14" i="1"/>
  <c r="F15" i="1"/>
  <c r="A78" i="1" l="1"/>
  <c r="A25" i="1"/>
  <c r="F13" i="1"/>
  <c r="F11" i="1" s="1"/>
  <c r="F10" i="1" s="1"/>
  <c r="A114" i="1" l="1"/>
  <c r="A115" i="1" s="1"/>
  <c r="A116" i="1" s="1"/>
  <c r="A117" i="1" s="1"/>
  <c r="A118" i="1" s="1"/>
  <c r="A119" i="1" s="1"/>
  <c r="F103" i="1"/>
  <c r="F101" i="1" s="1"/>
  <c r="F118" i="1"/>
  <c r="F117" i="1"/>
  <c r="F116" i="1"/>
  <c r="F115" i="1"/>
  <c r="F114" i="1"/>
  <c r="F79" i="1"/>
  <c r="F78" i="1"/>
  <c r="F81" i="1"/>
  <c r="F63" i="1"/>
  <c r="F62" i="1"/>
  <c r="F65" i="1"/>
  <c r="F61" i="1"/>
  <c r="F64" i="1"/>
  <c r="F29" i="1"/>
  <c r="F28" i="1"/>
  <c r="F51" i="1"/>
  <c r="F113" i="1"/>
  <c r="F97" i="1"/>
  <c r="F44" i="1"/>
  <c r="F82" i="1"/>
  <c r="F31" i="1"/>
  <c r="F109" i="1"/>
  <c r="F57" i="1"/>
  <c r="F59" i="1" l="1"/>
  <c r="F112" i="1"/>
  <c r="F27" i="1"/>
  <c r="F77" i="1"/>
  <c r="A120" i="1"/>
  <c r="A121" i="1" s="1"/>
  <c r="A122" i="1" s="1"/>
  <c r="A123" i="1" s="1"/>
  <c r="F99" i="1"/>
  <c r="F98" i="1"/>
  <c r="F47" i="1"/>
  <c r="F46" i="1"/>
  <c r="F45" i="1"/>
  <c r="F96" i="1"/>
  <c r="F42" i="1" l="1"/>
  <c r="F43" i="1"/>
  <c r="F95" i="1" l="1"/>
  <c r="F108" i="1" l="1"/>
  <c r="F107" i="1"/>
  <c r="F105" i="1" l="1"/>
  <c r="F94" i="1"/>
  <c r="F88" i="1"/>
  <c r="F87" i="1"/>
  <c r="F86" i="1"/>
  <c r="A74" i="1"/>
  <c r="A75" i="1" s="1"/>
  <c r="F93" i="1"/>
  <c r="F90" i="1" l="1"/>
  <c r="F74" i="1"/>
  <c r="F73" i="1" s="1"/>
  <c r="F85" i="1"/>
  <c r="F56" i="1"/>
  <c r="F55" i="1"/>
  <c r="F50" i="1"/>
  <c r="F49" i="1" s="1"/>
  <c r="F41" i="1"/>
  <c r="F40" i="1"/>
  <c r="F37" i="1"/>
  <c r="F36" i="1"/>
  <c r="F35" i="1"/>
  <c r="F25" i="1"/>
  <c r="F53" i="1" l="1"/>
  <c r="F72" i="1"/>
  <c r="F39" i="1"/>
  <c r="A79" i="1"/>
  <c r="F34" i="1"/>
  <c r="F24" i="1"/>
  <c r="A80" i="1" l="1"/>
  <c r="A81" i="1" s="1"/>
  <c r="A82" i="1" s="1"/>
  <c r="A83" i="1" s="1"/>
  <c r="F23" i="1"/>
  <c r="F125" i="1" s="1"/>
  <c r="F132" i="1" s="1"/>
  <c r="A86" i="1"/>
  <c r="A87" i="1" s="1"/>
  <c r="F4" i="1"/>
  <c r="A106" i="1" l="1"/>
  <c r="A107" i="1" s="1"/>
  <c r="A88" i="1"/>
  <c r="A108" i="1" l="1"/>
  <c r="A109" i="1" s="1"/>
  <c r="A110" i="1" s="1"/>
  <c r="A95" i="1" l="1"/>
  <c r="A96" i="1" s="1"/>
  <c r="A97" i="1" l="1"/>
  <c r="A98" i="1" s="1"/>
  <c r="A99" i="1" s="1"/>
  <c r="F128" i="1"/>
  <c r="F136" i="1" l="1"/>
  <c r="F133" i="1"/>
  <c r="F131" i="1"/>
  <c r="F129" i="1"/>
  <c r="F130" i="1"/>
  <c r="F134" i="1"/>
  <c r="F135" i="1"/>
  <c r="F127" i="1" l="1"/>
  <c r="F138" i="1" s="1"/>
  <c r="F6" i="1" l="1"/>
  <c r="A27" i="1"/>
  <c r="A34" i="1" s="1"/>
  <c r="A39" i="1" s="1"/>
  <c r="A49" i="1" s="1"/>
  <c r="A53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50" i="1"/>
  <c r="A51" i="1" s="1"/>
  <c r="A28" i="1"/>
  <c r="A29" i="1" s="1"/>
  <c r="A30" i="1" s="1"/>
  <c r="A31" i="1" s="1"/>
  <c r="A32" i="1" s="1"/>
  <c r="A35" i="1" l="1"/>
  <c r="A36" i="1" s="1"/>
  <c r="A37" i="1" s="1"/>
  <c r="A40" i="1" l="1"/>
  <c r="A41" i="1" s="1"/>
  <c r="A42" i="1" s="1"/>
  <c r="A43" i="1" s="1"/>
  <c r="A44" i="1" s="1"/>
  <c r="A45" i="1" s="1"/>
  <c r="A46" i="1" s="1"/>
  <c r="A47" i="1" s="1"/>
  <c r="A54" i="1" l="1"/>
  <c r="A55" i="1" s="1"/>
  <c r="A56" i="1" l="1"/>
  <c r="A57" i="1" s="1"/>
</calcChain>
</file>

<file path=xl/sharedStrings.xml><?xml version="1.0" encoding="utf-8"?>
<sst xmlns="http://schemas.openxmlformats.org/spreadsheetml/2006/main" count="215" uniqueCount="117">
  <si>
    <t>P.U.</t>
  </si>
  <si>
    <t>Revestimientos</t>
  </si>
  <si>
    <t>Instalaciones sanitarias</t>
  </si>
  <si>
    <t>ml</t>
  </si>
  <si>
    <t>Terminación de pisos</t>
  </si>
  <si>
    <t>GASTOS INDIRECTOS:</t>
  </si>
  <si>
    <t>Seguros y fianzas</t>
  </si>
  <si>
    <t>Gastos Administrativos</t>
  </si>
  <si>
    <t>Transporte</t>
  </si>
  <si>
    <t>Imprevistos</t>
  </si>
  <si>
    <t>Dirección Técnica</t>
  </si>
  <si>
    <t>Codia</t>
  </si>
  <si>
    <t>TOTAL GENERAL DEL PROYECTO</t>
  </si>
  <si>
    <t>Fecha:</t>
  </si>
  <si>
    <t>TOTAL</t>
  </si>
  <si>
    <t>UD.</t>
  </si>
  <si>
    <t>CANTIDAD</t>
  </si>
  <si>
    <t>ÍTEM</t>
  </si>
  <si>
    <t>DESCRIPCIÓN</t>
  </si>
  <si>
    <t>Puertas y ventanas</t>
  </si>
  <si>
    <t>SUB TOTAL</t>
  </si>
  <si>
    <t>ITBIS</t>
  </si>
  <si>
    <t>A-</t>
  </si>
  <si>
    <t>SEGUNDO NIVEL</t>
  </si>
  <si>
    <t>F-</t>
  </si>
  <si>
    <t>INTRANT</t>
  </si>
  <si>
    <t>Divisiones en cristal</t>
  </si>
  <si>
    <t>Puertas y Ventanas</t>
  </si>
  <si>
    <t>Puerta corrediza (1H) 0,90 x 2,10</t>
  </si>
  <si>
    <t>TERCER NIVEL</t>
  </si>
  <si>
    <t xml:space="preserve">Puerta corrediza (1H) </t>
  </si>
  <si>
    <t>Muros en block</t>
  </si>
  <si>
    <r>
      <t>m</t>
    </r>
    <r>
      <rPr>
        <vertAlign val="superscript"/>
        <sz val="11"/>
        <rFont val="Arial"/>
        <family val="2"/>
      </rPr>
      <t>2</t>
    </r>
  </si>
  <si>
    <t>Muros</t>
  </si>
  <si>
    <t>Divisiones en sheetrock</t>
  </si>
  <si>
    <t xml:space="preserve">Toma corriente 110v </t>
  </si>
  <si>
    <t>Salida UPS</t>
  </si>
  <si>
    <t xml:space="preserve">Salida de Data </t>
  </si>
  <si>
    <r>
      <t>ft</t>
    </r>
    <r>
      <rPr>
        <vertAlign val="superscript"/>
        <sz val="11"/>
        <rFont val="Arial"/>
        <family val="2"/>
      </rPr>
      <t>2</t>
    </r>
  </si>
  <si>
    <t>Divisiones en densglass</t>
  </si>
  <si>
    <t>viajes</t>
  </si>
  <si>
    <t>Cerámica en baños</t>
  </si>
  <si>
    <t>Ud.</t>
  </si>
  <si>
    <t>Puerta polimetálica 0,90 x 2,10</t>
  </si>
  <si>
    <t>Puerta en fenólico 0,70 x 1,50</t>
  </si>
  <si>
    <r>
      <t>Ventana abatible 4,55 ft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con perfil metálico p-64</t>
    </r>
  </si>
  <si>
    <r>
      <t>Ventana abatible 8,39 ft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con perfil metálico p-64</t>
    </r>
  </si>
  <si>
    <t>Ventana abatible 4,55 ft² con perfil metálico p-64</t>
  </si>
  <si>
    <t>Ventana abatible 8,39 ft² con perfil metálico p-64</t>
  </si>
  <si>
    <t>Cristal fijo 10.66 ft² con perfil metálico p-64</t>
  </si>
  <si>
    <t>Instalaciones eléctricas</t>
  </si>
  <si>
    <t>Interruptores sencillos</t>
  </si>
  <si>
    <t>Interruptores doble</t>
  </si>
  <si>
    <t>Aislamiento acústico</t>
  </si>
  <si>
    <t>Puerta polimetálica</t>
  </si>
  <si>
    <t>Demolición y desmontes</t>
  </si>
  <si>
    <r>
      <t>m</t>
    </r>
    <r>
      <rPr>
        <vertAlign val="superscript"/>
        <sz val="11"/>
        <color theme="1"/>
        <rFont val="Arial"/>
        <family val="2"/>
      </rPr>
      <t>2</t>
    </r>
  </si>
  <si>
    <t>FINO E IMPERMEABILIZANTE EN TECHO</t>
  </si>
  <si>
    <t>PRELIMINARES</t>
  </si>
  <si>
    <t>Fino</t>
  </si>
  <si>
    <t>Desmonte de Lona asfáltica</t>
  </si>
  <si>
    <r>
      <t>Vaciado de fino en techo tercer nivel con hormigón industrial 210 kg/cm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, incluye microfibra y aditivos de resistencia</t>
    </r>
  </si>
  <si>
    <t>Construcción de Zabaleta de techo</t>
  </si>
  <si>
    <t xml:space="preserve">Suministro y colocación de lona asfáltica granular de 5mm </t>
  </si>
  <si>
    <r>
      <t>Bote de escombros y limpieza en general (camión de 5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</si>
  <si>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Repicar general de piso</t>
  </si>
  <si>
    <t xml:space="preserve">Puerta de cristal tipo flotante 0.90 x 2.10 </t>
  </si>
  <si>
    <t>Instalación de plafón (Intrant suministra las planchas de 2' x 2')</t>
  </si>
  <si>
    <t>Instalación de Inodoro (Intrant suministra el equipo)</t>
  </si>
  <si>
    <t>Intrant suministra los siguientes articulos:</t>
  </si>
  <si>
    <t>Instalación de Lavamanos con meseta de dos bocas en granito incluye mezcladora (Intrant suministra lavamanos y mezcladora)</t>
  </si>
  <si>
    <t>Instalación de Urinal (Intrant suministra equipo)</t>
  </si>
  <si>
    <t>Instalación de Luces Led 2' x 2' empotradas y cableado (Intrant suministra la luminaria)</t>
  </si>
  <si>
    <t xml:space="preserve">Puerta de cristal tipo flotante 1.00 x 2.10 </t>
  </si>
  <si>
    <t>Puerta corrediza en pino tratado (2H) 2.18 x 2.10</t>
  </si>
  <si>
    <t xml:space="preserve"> </t>
  </si>
  <si>
    <t>Instalacion de fregadero (Intrant soministra el equipo)</t>
  </si>
  <si>
    <t>Gabinetes en pino tratado bajo meseta de cocina</t>
  </si>
  <si>
    <t>Gabinetes en pino tratado sobre meseta de cocina</t>
  </si>
  <si>
    <t>Traslado de bateria de baños (incluye tuberias, armado de muñeco)</t>
  </si>
  <si>
    <t>A</t>
  </si>
  <si>
    <t>B</t>
  </si>
  <si>
    <t>C</t>
  </si>
  <si>
    <t>Notas:</t>
  </si>
  <si>
    <t>Zocalos para cristal 0.15m</t>
  </si>
  <si>
    <t>Cristal fijo (altura 2,00) con perfil P64</t>
  </si>
  <si>
    <t>Cristal fijo (altura 2.30) con perfil P64 arriba y abajo</t>
  </si>
  <si>
    <t>Divisiones en sheetrock tipo dintel (h=0.90 m) sobre cristales</t>
  </si>
  <si>
    <t>Zócalos (h=0.15 m)</t>
  </si>
  <si>
    <t>Puerta en fenólico 0.70 x 1.50 m</t>
  </si>
  <si>
    <t xml:space="preserve">Toma corriente 110V </t>
  </si>
  <si>
    <r>
      <t>ft</t>
    </r>
    <r>
      <rPr>
        <vertAlign val="superscript"/>
        <sz val="11"/>
        <color theme="1"/>
        <rFont val="Arial"/>
        <family val="2"/>
      </rPr>
      <t>2</t>
    </r>
  </si>
  <si>
    <t>Ley 6-86 (Liquidación y Prestaciones Laboral)</t>
  </si>
  <si>
    <t>Supervisión</t>
  </si>
  <si>
    <t>TRABAJOS EN SEGUNDO Y TERCER NIVEL</t>
  </si>
  <si>
    <t xml:space="preserve">Suministro e instalación de A/A (Evaporadora-condensadora) de 1 ton. En sala de crisis (incluye alimentación eléctrica y breaker de 20 amp) </t>
  </si>
  <si>
    <t xml:space="preserve">Suministro e instalación de A/A (Evaporadora-condensadora) de 1.5 ton. En recepción 2do nivel (incluye alimentación eléctrica y breaker de 30 amp) </t>
  </si>
  <si>
    <t xml:space="preserve">Suministro e instalación de A/A (Evaporadora-condensadora) de 3 ton. En sala de crisis (incluye alimentación eléctrica y breaker de 40 amp) </t>
  </si>
  <si>
    <t>Suministro e instalación de A/A (Evaporadora-condensadora) tipo fan coil de 5 ton. En sala de monitoreo (incluye alimentación eléctrica y breaker de 60 amp) 15 ml de ducteria en P3 y 3 rejillas 4 vías blanca</t>
  </si>
  <si>
    <t xml:space="preserve">Suministro e instalación de A/A (Evaporadora-condensadora) de 1 ton. En laboratorio (incluye alimentación eléctrica y breaker de 20 amp) </t>
  </si>
  <si>
    <t xml:space="preserve">Suministro e instalación de A/A (Evaporadora-condensadora) de 3 ton. En salón de reuniones (incluye alimentación eléctrica y breaker de 40 amp) </t>
  </si>
  <si>
    <t>Divisiones en fenólico en área de baños, con sujetadores de alta resistencia</t>
  </si>
  <si>
    <t>Porcelanato 30 x 60</t>
  </si>
  <si>
    <t xml:space="preserve">Divisiones en sheetrock </t>
  </si>
  <si>
    <t>Revestimiento en baños formato 30 x 60</t>
  </si>
  <si>
    <t>Pintura general</t>
  </si>
  <si>
    <t xml:space="preserve">Suministro e instalación de A/A (Evaporadora-condensadora) de 2 ton. En laboratorio (incluye alimentación eléctrica y breaker de 20 amp) </t>
  </si>
  <si>
    <t>Materiales de instalación Mecánicos. Sistema de drenaje (incluye aislamiento térmico con vascocell de 3/8, tuberías de PVC sch-40, piezas y mano de obra).</t>
  </si>
  <si>
    <t>p.a.</t>
  </si>
  <si>
    <t>Plafon. El contratista solo se encarga de colocarlo y suministrar los materiales necesarios para la instalacion de los mismos.</t>
  </si>
  <si>
    <t>Inodoro. El contratista solo se encarga de colocarlo y suministrar los materiales necesarios para la instalacion de los mismos.</t>
  </si>
  <si>
    <t>Lavamanos y mezcladora. El contratista solo se encarga de colocarlo y suministrar los materiales necesarios para la instalacion de los mismos.</t>
  </si>
  <si>
    <t>Urinal. El contratista solo se encarga de colocarlo y suministrar los materiales necesarios para la instalacion de los mismos.</t>
  </si>
  <si>
    <t>Luminaria LED 2 x 2'. El contratista solo se encarga de colocarlo y suministrar los materiales necesarios para la instalacion de los mismos.</t>
  </si>
  <si>
    <t>Los p.a. serán cubicados mediante desglose de partidas con análisis de costos.</t>
  </si>
  <si>
    <t>Proyecto: Remodelación Oficina Centro de Control de Tráfico y aires acondicionados</t>
  </si>
  <si>
    <t>Ubicación: Av. 27 de Febrero, D.N.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</si>
</sst>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&quot;RD$&quot;\ * #,##0.00_-;\-&quot;RD$&quot;\ * #,##0.00_-;_-&quot;RD$&quot;\ * &quot;-&quot;??_-;_-@_-"/>
    <numFmt numFmtId="165" formatCode="_(&quot;RD$&quot;* #,##0.00_);_(&quot;RD$&quot;* \(#,##0.00\);_(&quot;RD$&quot;* &quot;-&quot;??_);_(@_)"/>
  </numFmts>
  <fonts count="1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vertAlign val="superscript"/>
      <sz val="1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vertAlign val="superscript"/>
      <sz val="11"/>
      <color theme="1"/>
      <name val="Arial"/>
      <family val="2"/>
    </font>
    <font>
      <b/>
      <sz val="20"/>
      <color theme="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65" fontId="5" fillId="2" borderId="0" xfId="2" applyFont="1" applyFill="1" applyAlignment="1">
      <alignment horizontal="right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43" fontId="4" fillId="0" borderId="0" xfId="1" applyFont="1" applyFill="1" applyAlignment="1">
      <alignment vertical="center"/>
    </xf>
    <xf numFmtId="43" fontId="4" fillId="0" borderId="1" xfId="1" applyFont="1" applyFill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2" fontId="2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165" fontId="5" fillId="2" borderId="0" xfId="2" applyFont="1" applyFill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10" fontId="4" fillId="0" borderId="0" xfId="1" applyNumberFormat="1" applyFont="1" applyFill="1" applyAlignment="1">
      <alignment horizontal="right" vertical="center"/>
    </xf>
    <xf numFmtId="10" fontId="4" fillId="0" borderId="1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165" fontId="13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3" fontId="8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5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5">
    <cellStyle name="Millares" xfId="1" builtinId="3"/>
    <cellStyle name="Millares 2" xfId="4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0"/>
  <sheetViews>
    <sheetView showGridLines="0" tabSelected="1" view="pageBreakPreview" zoomScale="70" zoomScaleNormal="80" zoomScaleSheetLayoutView="70" workbookViewId="0">
      <selection activeCell="A5" sqref="A5"/>
    </sheetView>
  </sheetViews>
  <sheetFormatPr baseColWidth="10" defaultColWidth="11.54296875" defaultRowHeight="13.8" outlineLevelRow="1" x14ac:dyDescent="0.25"/>
  <cols>
    <col min="1" max="1" width="6.08984375" style="1" customWidth="1"/>
    <col min="2" max="2" width="31.1796875" style="2" customWidth="1"/>
    <col min="3" max="3" width="8.81640625" style="2" customWidth="1"/>
    <col min="4" max="4" width="5.36328125" style="1" customWidth="1"/>
    <col min="5" max="5" width="10.1796875" style="2" customWidth="1"/>
    <col min="6" max="6" width="18.08984375" style="2" customWidth="1"/>
    <col min="7" max="7" width="11.54296875" style="29"/>
    <col min="8" max="9" width="11.54296875" style="2"/>
    <col min="10" max="10" width="13.453125" style="2" customWidth="1"/>
    <col min="11" max="16384" width="11.54296875" style="2"/>
  </cols>
  <sheetData>
    <row r="1" spans="1:10" ht="15" customHeight="1" x14ac:dyDescent="0.25">
      <c r="A1" s="99" t="s">
        <v>25</v>
      </c>
      <c r="B1" s="99"/>
      <c r="C1" s="99"/>
      <c r="D1" s="99"/>
      <c r="E1" s="99"/>
      <c r="F1" s="99"/>
    </row>
    <row r="2" spans="1:10" ht="24" customHeight="1" x14ac:dyDescent="0.25">
      <c r="A2" s="99"/>
      <c r="B2" s="99"/>
      <c r="C2" s="99"/>
      <c r="D2" s="99"/>
      <c r="E2" s="99"/>
      <c r="F2" s="99"/>
    </row>
    <row r="3" spans="1:10" ht="27.75" customHeight="1" x14ac:dyDescent="0.25">
      <c r="A3" s="100" t="s">
        <v>115</v>
      </c>
      <c r="B3" s="100"/>
      <c r="C3" s="100"/>
      <c r="D3" s="100"/>
      <c r="E3" s="5"/>
      <c r="F3" s="5" t="s">
        <v>13</v>
      </c>
    </row>
    <row r="4" spans="1:10" x14ac:dyDescent="0.25">
      <c r="A4" s="13" t="s">
        <v>116</v>
      </c>
      <c r="E4" s="4"/>
      <c r="F4" s="27">
        <f ca="1">TODAY()</f>
        <v>43754</v>
      </c>
    </row>
    <row r="6" spans="1:10" ht="21.75" customHeight="1" x14ac:dyDescent="0.25">
      <c r="A6" s="11" t="s">
        <v>22</v>
      </c>
      <c r="B6" s="12" t="s">
        <v>94</v>
      </c>
      <c r="C6" s="15"/>
      <c r="D6" s="39"/>
      <c r="E6" s="15"/>
      <c r="F6" s="19">
        <f>F138</f>
        <v>0</v>
      </c>
    </row>
    <row r="7" spans="1:10" x14ac:dyDescent="0.25">
      <c r="C7" s="14"/>
      <c r="E7" s="14"/>
      <c r="F7" s="14"/>
    </row>
    <row r="8" spans="1:10" ht="20.25" customHeight="1" x14ac:dyDescent="0.25">
      <c r="A8" s="10" t="s">
        <v>17</v>
      </c>
      <c r="B8" s="10" t="s">
        <v>18</v>
      </c>
      <c r="C8" s="10" t="s">
        <v>16</v>
      </c>
      <c r="D8" s="10" t="s">
        <v>15</v>
      </c>
      <c r="E8" s="28" t="s">
        <v>0</v>
      </c>
      <c r="F8" s="28" t="s">
        <v>14</v>
      </c>
    </row>
    <row r="9" spans="1:10" x14ac:dyDescent="0.25">
      <c r="C9" s="14"/>
      <c r="E9" s="14"/>
      <c r="F9" s="14"/>
    </row>
    <row r="10" spans="1:10" x14ac:dyDescent="0.25">
      <c r="A10" s="65" t="s">
        <v>80</v>
      </c>
      <c r="B10" s="66" t="s">
        <v>58</v>
      </c>
      <c r="C10" s="14"/>
      <c r="E10" s="14"/>
      <c r="F10" s="74">
        <f>F11+F18</f>
        <v>0</v>
      </c>
    </row>
    <row r="11" spans="1:10" ht="21.75" customHeight="1" x14ac:dyDescent="0.25">
      <c r="A11" s="24">
        <v>1</v>
      </c>
      <c r="B11" s="9" t="s">
        <v>55</v>
      </c>
      <c r="C11" s="17"/>
      <c r="D11" s="40"/>
      <c r="E11" s="17"/>
      <c r="F11" s="18">
        <f>SUM(F12:F15)</f>
        <v>0</v>
      </c>
    </row>
    <row r="12" spans="1:10" s="34" customFormat="1" ht="16.2" outlineLevel="1" x14ac:dyDescent="0.25">
      <c r="A12" s="32">
        <f>A11+0.01</f>
        <v>1.01</v>
      </c>
      <c r="B12" s="7" t="s">
        <v>60</v>
      </c>
      <c r="C12" s="33">
        <f>C19</f>
        <v>271.32</v>
      </c>
      <c r="D12" s="41" t="s">
        <v>32</v>
      </c>
      <c r="E12" s="33"/>
      <c r="F12" s="33">
        <f>E12*C12</f>
        <v>0</v>
      </c>
      <c r="G12" s="29"/>
    </row>
    <row r="13" spans="1:10" s="34" customFormat="1" ht="16.2" outlineLevel="1" x14ac:dyDescent="0.25">
      <c r="A13" s="32">
        <f t="shared" ref="A13:A15" si="0">A12+0.01</f>
        <v>1.02</v>
      </c>
      <c r="B13" s="7" t="s">
        <v>31</v>
      </c>
      <c r="C13" s="33">
        <v>108.31</v>
      </c>
      <c r="D13" s="41" t="s">
        <v>32</v>
      </c>
      <c r="E13" s="33"/>
      <c r="F13" s="33">
        <f>E13*C13</f>
        <v>0</v>
      </c>
      <c r="G13" s="29"/>
    </row>
    <row r="14" spans="1:10" ht="16.2" outlineLevel="1" x14ac:dyDescent="0.25">
      <c r="A14" s="32">
        <f t="shared" si="0"/>
        <v>1.03</v>
      </c>
      <c r="B14" s="71" t="s">
        <v>65</v>
      </c>
      <c r="C14" s="16">
        <f>2*226.96</f>
        <v>453.92</v>
      </c>
      <c r="D14" s="5" t="s">
        <v>56</v>
      </c>
      <c r="E14" s="16"/>
      <c r="F14" s="16">
        <f t="shared" ref="F14:F15" si="1">E14*C14</f>
        <v>0</v>
      </c>
      <c r="G14" s="2"/>
    </row>
    <row r="15" spans="1:10" ht="30" outlineLevel="1" x14ac:dyDescent="0.25">
      <c r="A15" s="35">
        <f t="shared" si="0"/>
        <v>1.04</v>
      </c>
      <c r="B15" s="76" t="s">
        <v>64</v>
      </c>
      <c r="C15" s="36">
        <v>10</v>
      </c>
      <c r="D15" s="3" t="s">
        <v>40</v>
      </c>
      <c r="E15" s="36"/>
      <c r="F15" s="36">
        <f t="shared" si="1"/>
        <v>0</v>
      </c>
      <c r="J15" s="34"/>
    </row>
    <row r="16" spans="1:10" outlineLevel="1" x14ac:dyDescent="0.25">
      <c r="A16" s="32"/>
      <c r="B16" s="6"/>
      <c r="C16" s="33"/>
      <c r="D16" s="5"/>
      <c r="E16" s="72"/>
      <c r="F16" s="33"/>
      <c r="J16" s="34"/>
    </row>
    <row r="17" spans="1:10" outlineLevel="1" x14ac:dyDescent="0.25">
      <c r="A17" s="32"/>
      <c r="B17" s="73" t="s">
        <v>57</v>
      </c>
      <c r="C17" s="33"/>
      <c r="D17" s="5"/>
      <c r="E17" s="72"/>
      <c r="F17" s="33"/>
      <c r="J17" s="34"/>
    </row>
    <row r="18" spans="1:10" ht="21.75" customHeight="1" x14ac:dyDescent="0.25">
      <c r="A18" s="24">
        <f>A11+1</f>
        <v>2</v>
      </c>
      <c r="B18" s="9" t="s">
        <v>59</v>
      </c>
      <c r="C18" s="17"/>
      <c r="D18" s="40"/>
      <c r="E18" s="17"/>
      <c r="F18" s="18">
        <f>SUM(F19:F21)</f>
        <v>0</v>
      </c>
    </row>
    <row r="19" spans="1:10" s="34" customFormat="1" ht="43.8" outlineLevel="1" x14ac:dyDescent="0.25">
      <c r="A19" s="32">
        <f t="shared" ref="A19:A21" si="2">A18+0.01</f>
        <v>2.0099999999999998</v>
      </c>
      <c r="B19" s="25" t="s">
        <v>61</v>
      </c>
      <c r="C19" s="33">
        <v>271.32</v>
      </c>
      <c r="D19" s="41" t="s">
        <v>32</v>
      </c>
      <c r="E19" s="33"/>
      <c r="F19" s="33">
        <f>E19*C19</f>
        <v>0</v>
      </c>
      <c r="G19" s="29"/>
    </row>
    <row r="20" spans="1:10" s="34" customFormat="1" outlineLevel="1" x14ac:dyDescent="0.25">
      <c r="A20" s="32">
        <f t="shared" si="2"/>
        <v>2.0199999999999996</v>
      </c>
      <c r="B20" s="7" t="s">
        <v>62</v>
      </c>
      <c r="C20" s="33">
        <v>93</v>
      </c>
      <c r="D20" s="41" t="s">
        <v>3</v>
      </c>
      <c r="E20" s="33"/>
      <c r="F20" s="33">
        <f>E20*C20</f>
        <v>0</v>
      </c>
      <c r="G20" s="29"/>
    </row>
    <row r="21" spans="1:10" s="34" customFormat="1" ht="27.6" outlineLevel="1" x14ac:dyDescent="0.25">
      <c r="A21" s="35">
        <f t="shared" si="2"/>
        <v>2.0299999999999994</v>
      </c>
      <c r="B21" s="47" t="s">
        <v>63</v>
      </c>
      <c r="C21" s="36">
        <f>C19</f>
        <v>271.32</v>
      </c>
      <c r="D21" s="43" t="s">
        <v>32</v>
      </c>
      <c r="E21" s="36"/>
      <c r="F21" s="36">
        <f>E21*C21</f>
        <v>0</v>
      </c>
      <c r="G21" s="29"/>
    </row>
    <row r="22" spans="1:10" outlineLevel="1" x14ac:dyDescent="0.25">
      <c r="A22" s="32"/>
      <c r="B22" s="6"/>
      <c r="C22" s="33"/>
      <c r="D22" s="5"/>
      <c r="E22" s="72"/>
      <c r="F22" s="33"/>
      <c r="J22" s="34"/>
    </row>
    <row r="23" spans="1:10" x14ac:dyDescent="0.25">
      <c r="A23" s="65" t="s">
        <v>81</v>
      </c>
      <c r="B23" s="66" t="s">
        <v>23</v>
      </c>
      <c r="C23" s="67"/>
      <c r="D23" s="65"/>
      <c r="E23" s="68"/>
      <c r="F23" s="69">
        <f>F24+F27+F34+F39+F49+F53+F59</f>
        <v>0</v>
      </c>
      <c r="J23" s="34"/>
    </row>
    <row r="24" spans="1:10" ht="21.75" customHeight="1" x14ac:dyDescent="0.25">
      <c r="A24" s="24">
        <v>1</v>
      </c>
      <c r="B24" s="9" t="s">
        <v>26</v>
      </c>
      <c r="C24" s="17"/>
      <c r="D24" s="40"/>
      <c r="E24" s="17"/>
      <c r="F24" s="18">
        <f>SUM(F25:F25)</f>
        <v>0</v>
      </c>
      <c r="J24" s="34"/>
    </row>
    <row r="25" spans="1:10" s="87" customFormat="1" ht="27.6" outlineLevel="1" x14ac:dyDescent="0.25">
      <c r="A25" s="83">
        <f t="shared" ref="A25" si="3">A24+0.01</f>
        <v>1.01</v>
      </c>
      <c r="B25" s="47" t="s">
        <v>86</v>
      </c>
      <c r="C25" s="88">
        <v>291.7</v>
      </c>
      <c r="D25" s="84" t="s">
        <v>38</v>
      </c>
      <c r="E25" s="85"/>
      <c r="F25" s="85">
        <f t="shared" ref="F25" si="4">E25*C25</f>
        <v>0</v>
      </c>
      <c r="G25" s="86"/>
    </row>
    <row r="26" spans="1:10" x14ac:dyDescent="0.25">
      <c r="C26" s="14"/>
      <c r="E26" s="14"/>
      <c r="F26" s="14"/>
      <c r="J26" s="34"/>
    </row>
    <row r="27" spans="1:10" ht="21.75" customHeight="1" x14ac:dyDescent="0.25">
      <c r="A27" s="24">
        <f>A24+1</f>
        <v>2</v>
      </c>
      <c r="B27" s="9" t="s">
        <v>33</v>
      </c>
      <c r="C27" s="17"/>
      <c r="D27" s="40"/>
      <c r="E27" s="17"/>
      <c r="F27" s="18">
        <f>SUM(F28:F32)</f>
        <v>0</v>
      </c>
    </row>
    <row r="28" spans="1:10" s="34" customFormat="1" ht="27.6" outlineLevel="1" x14ac:dyDescent="0.25">
      <c r="A28" s="32">
        <f t="shared" ref="A28" si="5">A27+0.01</f>
        <v>2.0099999999999998</v>
      </c>
      <c r="B28" s="25" t="s">
        <v>87</v>
      </c>
      <c r="C28" s="33">
        <v>55.98</v>
      </c>
      <c r="D28" s="41" t="s">
        <v>32</v>
      </c>
      <c r="E28" s="33"/>
      <c r="F28" s="33">
        <f>E28*C28</f>
        <v>0</v>
      </c>
      <c r="G28" s="29"/>
    </row>
    <row r="29" spans="1:10" s="34" customFormat="1" ht="16.2" outlineLevel="1" x14ac:dyDescent="0.25">
      <c r="A29" s="32">
        <f t="shared" ref="A29:A32" si="6">A28+0.01</f>
        <v>2.0199999999999996</v>
      </c>
      <c r="B29" s="7" t="s">
        <v>39</v>
      </c>
      <c r="C29" s="33">
        <v>90.48</v>
      </c>
      <c r="D29" s="41" t="s">
        <v>32</v>
      </c>
      <c r="E29" s="33"/>
      <c r="F29" s="33">
        <f>E29*C29</f>
        <v>0</v>
      </c>
      <c r="G29" s="29"/>
    </row>
    <row r="30" spans="1:10" s="34" customFormat="1" ht="16.2" outlineLevel="1" x14ac:dyDescent="0.25">
      <c r="A30" s="32">
        <f t="shared" si="6"/>
        <v>2.0299999999999994</v>
      </c>
      <c r="B30" s="7" t="s">
        <v>103</v>
      </c>
      <c r="C30" s="33">
        <v>70</v>
      </c>
      <c r="D30" s="41" t="s">
        <v>32</v>
      </c>
      <c r="E30" s="33"/>
      <c r="F30" s="33">
        <f>E30*C30</f>
        <v>0</v>
      </c>
      <c r="G30" s="29"/>
    </row>
    <row r="31" spans="1:10" s="34" customFormat="1" ht="42.75" customHeight="1" outlineLevel="1" x14ac:dyDescent="0.25">
      <c r="A31" s="32">
        <f t="shared" si="6"/>
        <v>2.0399999999999991</v>
      </c>
      <c r="B31" s="25" t="s">
        <v>101</v>
      </c>
      <c r="C31" s="33">
        <v>4.96</v>
      </c>
      <c r="D31" s="41" t="s">
        <v>32</v>
      </c>
      <c r="E31" s="33"/>
      <c r="F31" s="33">
        <f>E31*C31</f>
        <v>0</v>
      </c>
      <c r="G31" s="29"/>
    </row>
    <row r="32" spans="1:10" s="34" customFormat="1" ht="40.5" customHeight="1" outlineLevel="1" x14ac:dyDescent="0.25">
      <c r="A32" s="35">
        <f t="shared" si="6"/>
        <v>2.0499999999999989</v>
      </c>
      <c r="B32" s="47" t="s">
        <v>105</v>
      </c>
      <c r="C32" s="36">
        <f>(C30+C29+C28)*2</f>
        <v>432.92</v>
      </c>
      <c r="D32" s="43" t="s">
        <v>32</v>
      </c>
      <c r="E32" s="36"/>
      <c r="F32" s="36">
        <f>E32*C32</f>
        <v>0</v>
      </c>
      <c r="G32" s="29"/>
    </row>
    <row r="33" spans="1:7" x14ac:dyDescent="0.25">
      <c r="C33" s="14"/>
      <c r="E33" s="14"/>
      <c r="F33" s="14"/>
    </row>
    <row r="34" spans="1:7" ht="21.75" customHeight="1" x14ac:dyDescent="0.25">
      <c r="A34" s="24">
        <f>A27+1</f>
        <v>3</v>
      </c>
      <c r="B34" s="9" t="s">
        <v>4</v>
      </c>
      <c r="C34" s="17"/>
      <c r="D34" s="40"/>
      <c r="E34" s="17"/>
      <c r="F34" s="18">
        <f>SUM(F35:F37)</f>
        <v>0</v>
      </c>
    </row>
    <row r="35" spans="1:7" s="34" customFormat="1" ht="16.2" outlineLevel="1" x14ac:dyDescent="0.25">
      <c r="A35" s="32">
        <f t="shared" ref="A35:A37" si="7">A34+0.01</f>
        <v>3.01</v>
      </c>
      <c r="B35" s="7" t="s">
        <v>102</v>
      </c>
      <c r="C35" s="33">
        <v>198.01</v>
      </c>
      <c r="D35" s="41" t="s">
        <v>32</v>
      </c>
      <c r="E35" s="33"/>
      <c r="F35" s="33">
        <f>E35*C35</f>
        <v>0</v>
      </c>
      <c r="G35" s="29"/>
    </row>
    <row r="36" spans="1:7" s="34" customFormat="1" outlineLevel="1" x14ac:dyDescent="0.25">
      <c r="A36" s="32">
        <f t="shared" si="7"/>
        <v>3.0199999999999996</v>
      </c>
      <c r="B36" s="7" t="s">
        <v>88</v>
      </c>
      <c r="C36" s="33">
        <v>63.23</v>
      </c>
      <c r="D36" s="41" t="s">
        <v>3</v>
      </c>
      <c r="E36" s="33"/>
      <c r="F36" s="33">
        <f>E36*C36</f>
        <v>0</v>
      </c>
      <c r="G36" s="29"/>
    </row>
    <row r="37" spans="1:7" s="34" customFormat="1" ht="16.2" outlineLevel="1" x14ac:dyDescent="0.25">
      <c r="A37" s="35">
        <f t="shared" si="7"/>
        <v>3.0299999999999994</v>
      </c>
      <c r="B37" s="8" t="s">
        <v>104</v>
      </c>
      <c r="C37" s="36">
        <v>16.21</v>
      </c>
      <c r="D37" s="43" t="s">
        <v>32</v>
      </c>
      <c r="E37" s="36"/>
      <c r="F37" s="36">
        <f>E37*C37</f>
        <v>0</v>
      </c>
      <c r="G37" s="29"/>
    </row>
    <row r="38" spans="1:7" x14ac:dyDescent="0.25">
      <c r="C38" s="14"/>
      <c r="E38" s="14"/>
      <c r="F38" s="14"/>
    </row>
    <row r="39" spans="1:7" ht="21.75" customHeight="1" x14ac:dyDescent="0.25">
      <c r="A39" s="24">
        <f>A34+1</f>
        <v>4</v>
      </c>
      <c r="B39" s="9" t="s">
        <v>27</v>
      </c>
      <c r="C39" s="17"/>
      <c r="D39" s="40"/>
      <c r="E39" s="17"/>
      <c r="F39" s="18">
        <f>SUM(F40:F47)</f>
        <v>0</v>
      </c>
    </row>
    <row r="40" spans="1:7" s="34" customFormat="1" outlineLevel="1" x14ac:dyDescent="0.25">
      <c r="A40" s="32">
        <f t="shared" ref="A40:A47" si="8">A39+0.01</f>
        <v>4.01</v>
      </c>
      <c r="B40" s="25" t="s">
        <v>66</v>
      </c>
      <c r="C40" s="33">
        <v>5</v>
      </c>
      <c r="D40" s="41" t="s">
        <v>42</v>
      </c>
      <c r="E40" s="33"/>
      <c r="F40" s="33">
        <f>E40*C40</f>
        <v>0</v>
      </c>
      <c r="G40" s="29"/>
    </row>
    <row r="41" spans="1:7" s="34" customFormat="1" outlineLevel="1" x14ac:dyDescent="0.25">
      <c r="A41" s="32">
        <f t="shared" si="8"/>
        <v>4.0199999999999996</v>
      </c>
      <c r="B41" s="7" t="s">
        <v>43</v>
      </c>
      <c r="C41" s="33">
        <v>3</v>
      </c>
      <c r="D41" s="41" t="s">
        <v>42</v>
      </c>
      <c r="E41" s="33"/>
      <c r="F41" s="33">
        <f>E41*C41</f>
        <v>0</v>
      </c>
      <c r="G41" s="29"/>
    </row>
    <row r="42" spans="1:7" s="34" customFormat="1" outlineLevel="1" x14ac:dyDescent="0.25">
      <c r="A42" s="32">
        <f t="shared" si="8"/>
        <v>4.0299999999999994</v>
      </c>
      <c r="B42" s="7" t="s">
        <v>28</v>
      </c>
      <c r="C42" s="33">
        <v>1</v>
      </c>
      <c r="D42" s="41" t="s">
        <v>42</v>
      </c>
      <c r="E42" s="33"/>
      <c r="F42" s="33">
        <f t="shared" ref="F42:F47" si="9">E42*C42</f>
        <v>0</v>
      </c>
      <c r="G42" s="29"/>
    </row>
    <row r="43" spans="1:7" ht="27.6" outlineLevel="1" x14ac:dyDescent="0.25">
      <c r="A43" s="23">
        <f t="shared" si="8"/>
        <v>4.0399999999999991</v>
      </c>
      <c r="B43" s="75" t="s">
        <v>74</v>
      </c>
      <c r="C43" s="16">
        <v>1</v>
      </c>
      <c r="D43" s="5" t="s">
        <v>42</v>
      </c>
      <c r="E43" s="33"/>
      <c r="F43" s="16">
        <f t="shared" si="9"/>
        <v>0</v>
      </c>
      <c r="G43" s="2"/>
    </row>
    <row r="44" spans="1:7" s="34" customFormat="1" outlineLevel="1" x14ac:dyDescent="0.25">
      <c r="A44" s="32">
        <f t="shared" si="8"/>
        <v>4.0499999999999989</v>
      </c>
      <c r="B44" s="25" t="s">
        <v>89</v>
      </c>
      <c r="C44" s="33">
        <v>3</v>
      </c>
      <c r="D44" s="41" t="s">
        <v>42</v>
      </c>
      <c r="E44" s="33"/>
      <c r="F44" s="33">
        <f t="shared" si="9"/>
        <v>0</v>
      </c>
      <c r="G44" s="29"/>
    </row>
    <row r="45" spans="1:7" s="34" customFormat="1" ht="27.6" outlineLevel="1" x14ac:dyDescent="0.25">
      <c r="A45" s="32">
        <f t="shared" si="8"/>
        <v>4.0599999999999987</v>
      </c>
      <c r="B45" s="25" t="s">
        <v>47</v>
      </c>
      <c r="C45" s="33">
        <v>4</v>
      </c>
      <c r="D45" s="41" t="s">
        <v>42</v>
      </c>
      <c r="E45" s="33"/>
      <c r="F45" s="33">
        <f t="shared" si="9"/>
        <v>0</v>
      </c>
      <c r="G45" s="29"/>
    </row>
    <row r="46" spans="1:7" s="34" customFormat="1" ht="27.6" outlineLevel="1" x14ac:dyDescent="0.25">
      <c r="A46" s="32">
        <f t="shared" si="8"/>
        <v>4.0699999999999985</v>
      </c>
      <c r="B46" s="25" t="s">
        <v>48</v>
      </c>
      <c r="C46" s="33">
        <v>2</v>
      </c>
      <c r="D46" s="41" t="s">
        <v>42</v>
      </c>
      <c r="E46" s="33"/>
      <c r="F46" s="33">
        <f t="shared" si="9"/>
        <v>0</v>
      </c>
      <c r="G46" s="29"/>
    </row>
    <row r="47" spans="1:7" s="34" customFormat="1" outlineLevel="1" x14ac:dyDescent="0.25">
      <c r="A47" s="35">
        <f t="shared" si="8"/>
        <v>4.0799999999999983</v>
      </c>
      <c r="B47" s="8" t="s">
        <v>49</v>
      </c>
      <c r="C47" s="36">
        <v>1</v>
      </c>
      <c r="D47" s="43" t="s">
        <v>42</v>
      </c>
      <c r="E47" s="36"/>
      <c r="F47" s="36">
        <f t="shared" si="9"/>
        <v>0</v>
      </c>
      <c r="G47" s="29"/>
    </row>
    <row r="48" spans="1:7" x14ac:dyDescent="0.25">
      <c r="A48" s="5"/>
      <c r="B48" s="7"/>
      <c r="C48" s="16"/>
      <c r="D48" s="5"/>
      <c r="E48" s="16"/>
      <c r="F48" s="16"/>
    </row>
    <row r="49" spans="1:8" ht="21.75" customHeight="1" x14ac:dyDescent="0.25">
      <c r="A49" s="24">
        <f>A39+1</f>
        <v>5</v>
      </c>
      <c r="B49" s="9" t="s">
        <v>1</v>
      </c>
      <c r="C49" s="17"/>
      <c r="D49" s="40"/>
      <c r="E49" s="17"/>
      <c r="F49" s="18">
        <f>SUM(F50:F51)</f>
        <v>0</v>
      </c>
    </row>
    <row r="50" spans="1:8" s="37" customFormat="1" ht="16.2" outlineLevel="1" x14ac:dyDescent="0.25">
      <c r="A50" s="32">
        <f t="shared" ref="A50:A51" si="10">A49+0.01</f>
        <v>5.01</v>
      </c>
      <c r="B50" s="37" t="s">
        <v>41</v>
      </c>
      <c r="C50" s="37">
        <v>65.95</v>
      </c>
      <c r="D50" s="41" t="s">
        <v>32</v>
      </c>
      <c r="E50" s="33"/>
      <c r="F50" s="33">
        <f>E50*C50</f>
        <v>0</v>
      </c>
      <c r="G50" s="59"/>
      <c r="H50" s="2"/>
    </row>
    <row r="51" spans="1:8" s="34" customFormat="1" ht="27.6" outlineLevel="1" x14ac:dyDescent="0.25">
      <c r="A51" s="35">
        <f t="shared" si="10"/>
        <v>5.0199999999999996</v>
      </c>
      <c r="B51" s="79" t="s">
        <v>67</v>
      </c>
      <c r="C51" s="45">
        <v>222.8</v>
      </c>
      <c r="D51" s="43" t="s">
        <v>32</v>
      </c>
      <c r="E51" s="56"/>
      <c r="F51" s="36">
        <f>E51*C51</f>
        <v>0</v>
      </c>
      <c r="G51" s="29"/>
      <c r="H51" s="2"/>
    </row>
    <row r="53" spans="1:8" ht="21.75" customHeight="1" x14ac:dyDescent="0.25">
      <c r="A53" s="24">
        <f>A49+1</f>
        <v>6</v>
      </c>
      <c r="B53" s="9" t="s">
        <v>2</v>
      </c>
      <c r="C53" s="17"/>
      <c r="D53" s="40"/>
      <c r="E53" s="17"/>
      <c r="F53" s="18">
        <f>SUM(F54:F57)</f>
        <v>0</v>
      </c>
    </row>
    <row r="54" spans="1:8" ht="27.6" outlineLevel="1" x14ac:dyDescent="0.25">
      <c r="A54" s="23">
        <f t="shared" ref="A54:A55" si="11">A53+0.01</f>
        <v>6.01</v>
      </c>
      <c r="B54" s="25" t="s">
        <v>79</v>
      </c>
      <c r="C54" s="16">
        <v>1</v>
      </c>
      <c r="D54" s="5" t="s">
        <v>42</v>
      </c>
      <c r="E54" s="16"/>
      <c r="F54" s="16">
        <f>E54*C54</f>
        <v>0</v>
      </c>
    </row>
    <row r="55" spans="1:8" ht="27.6" outlineLevel="1" x14ac:dyDescent="0.25">
      <c r="A55" s="23">
        <f t="shared" si="11"/>
        <v>6.02</v>
      </c>
      <c r="B55" s="25" t="s">
        <v>68</v>
      </c>
      <c r="C55" s="16">
        <v>3</v>
      </c>
      <c r="D55" s="5" t="s">
        <v>42</v>
      </c>
      <c r="E55" s="16"/>
      <c r="F55" s="16">
        <f>E55*C55</f>
        <v>0</v>
      </c>
    </row>
    <row r="56" spans="1:8" ht="55.2" outlineLevel="1" x14ac:dyDescent="0.25">
      <c r="A56" s="23">
        <f>A55+0.01</f>
        <v>6.0299999999999994</v>
      </c>
      <c r="B56" s="25" t="s">
        <v>70</v>
      </c>
      <c r="C56" s="16">
        <v>2</v>
      </c>
      <c r="D56" s="5" t="s">
        <v>42</v>
      </c>
      <c r="E56" s="16"/>
      <c r="F56" s="16">
        <f>E56*C56</f>
        <v>0</v>
      </c>
    </row>
    <row r="57" spans="1:8" ht="27.6" outlineLevel="1" x14ac:dyDescent="0.25">
      <c r="A57" s="46">
        <f t="shared" ref="A57" si="12">A56+0.01</f>
        <v>6.0399999999999991</v>
      </c>
      <c r="B57" s="47" t="s">
        <v>71</v>
      </c>
      <c r="C57" s="48">
        <v>1</v>
      </c>
      <c r="D57" s="3" t="s">
        <v>42</v>
      </c>
      <c r="E57" s="48"/>
      <c r="F57" s="48">
        <f>E57*C57</f>
        <v>0</v>
      </c>
    </row>
    <row r="58" spans="1:8" x14ac:dyDescent="0.25">
      <c r="C58" s="14"/>
      <c r="E58" s="14"/>
      <c r="F58" s="31"/>
    </row>
    <row r="59" spans="1:8" ht="21.75" customHeight="1" x14ac:dyDescent="0.25">
      <c r="A59" s="24">
        <f>A53+1</f>
        <v>7</v>
      </c>
      <c r="B59" s="9" t="s">
        <v>50</v>
      </c>
      <c r="C59" s="17"/>
      <c r="D59" s="40"/>
      <c r="E59" s="17"/>
      <c r="F59" s="18">
        <f>SUM(F60:F70)</f>
        <v>0</v>
      </c>
    </row>
    <row r="60" spans="1:8" ht="41.4" outlineLevel="1" x14ac:dyDescent="0.25">
      <c r="A60" s="23">
        <f t="shared" ref="A60" si="13">A59+0.01</f>
        <v>7.01</v>
      </c>
      <c r="B60" s="77" t="s">
        <v>72</v>
      </c>
      <c r="C60" s="38">
        <v>50</v>
      </c>
      <c r="D60" s="42" t="s">
        <v>42</v>
      </c>
      <c r="E60" s="16"/>
      <c r="F60" s="16">
        <f>E60*C60</f>
        <v>0</v>
      </c>
    </row>
    <row r="61" spans="1:8" outlineLevel="1" x14ac:dyDescent="0.25">
      <c r="A61" s="23">
        <f t="shared" ref="A61:A70" si="14">A60+0.01</f>
        <v>7.02</v>
      </c>
      <c r="B61" s="2" t="s">
        <v>90</v>
      </c>
      <c r="C61" s="38">
        <v>64</v>
      </c>
      <c r="D61" s="42" t="s">
        <v>42</v>
      </c>
      <c r="E61" s="16"/>
      <c r="F61" s="16">
        <f t="shared" ref="F61:F70" si="15">E61*C61</f>
        <v>0</v>
      </c>
    </row>
    <row r="62" spans="1:8" outlineLevel="1" x14ac:dyDescent="0.25">
      <c r="A62" s="23">
        <f t="shared" si="14"/>
        <v>7.0299999999999994</v>
      </c>
      <c r="B62" s="2" t="s">
        <v>51</v>
      </c>
      <c r="C62" s="38">
        <v>8</v>
      </c>
      <c r="D62" s="42" t="s">
        <v>42</v>
      </c>
      <c r="E62" s="16"/>
      <c r="F62" s="16">
        <f t="shared" si="15"/>
        <v>0</v>
      </c>
    </row>
    <row r="63" spans="1:8" outlineLevel="1" x14ac:dyDescent="0.25">
      <c r="A63" s="23">
        <f t="shared" si="14"/>
        <v>7.0399999999999991</v>
      </c>
      <c r="B63" s="2" t="s">
        <v>52</v>
      </c>
      <c r="C63" s="38">
        <v>1</v>
      </c>
      <c r="D63" s="42" t="s">
        <v>42</v>
      </c>
      <c r="E63" s="16"/>
      <c r="F63" s="16">
        <f t="shared" ref="F63" si="16">E63*C63</f>
        <v>0</v>
      </c>
    </row>
    <row r="64" spans="1:8" outlineLevel="1" x14ac:dyDescent="0.25">
      <c r="A64" s="23">
        <f t="shared" si="14"/>
        <v>7.0499999999999989</v>
      </c>
      <c r="B64" s="2" t="s">
        <v>36</v>
      </c>
      <c r="C64" s="38">
        <v>64</v>
      </c>
      <c r="D64" s="42" t="s">
        <v>42</v>
      </c>
      <c r="E64" s="16"/>
      <c r="F64" s="16">
        <f t="shared" si="15"/>
        <v>0</v>
      </c>
    </row>
    <row r="65" spans="1:7" outlineLevel="1" x14ac:dyDescent="0.25">
      <c r="A65" s="46">
        <f t="shared" si="14"/>
        <v>7.0599999999999987</v>
      </c>
      <c r="B65" s="4" t="s">
        <v>37</v>
      </c>
      <c r="C65" s="49">
        <v>20</v>
      </c>
      <c r="D65" s="46" t="s">
        <v>42</v>
      </c>
      <c r="E65" s="48"/>
      <c r="F65" s="48">
        <f t="shared" si="15"/>
        <v>0</v>
      </c>
    </row>
    <row r="66" spans="1:7" ht="55.2" x14ac:dyDescent="0.25">
      <c r="A66" s="23">
        <f t="shared" si="14"/>
        <v>7.0699999999999985</v>
      </c>
      <c r="B66" s="77" t="s">
        <v>95</v>
      </c>
      <c r="C66" s="38">
        <v>2</v>
      </c>
      <c r="D66" s="42" t="s">
        <v>42</v>
      </c>
      <c r="E66" s="16"/>
      <c r="F66" s="16">
        <f t="shared" si="15"/>
        <v>0</v>
      </c>
    </row>
    <row r="67" spans="1:7" ht="69" x14ac:dyDescent="0.25">
      <c r="A67" s="23">
        <f t="shared" si="14"/>
        <v>7.0799999999999983</v>
      </c>
      <c r="B67" s="77" t="s">
        <v>96</v>
      </c>
      <c r="C67" s="38">
        <v>2</v>
      </c>
      <c r="D67" s="42" t="s">
        <v>42</v>
      </c>
      <c r="E67" s="16"/>
      <c r="F67" s="16">
        <f t="shared" si="15"/>
        <v>0</v>
      </c>
    </row>
    <row r="68" spans="1:7" ht="55.2" x14ac:dyDescent="0.25">
      <c r="A68" s="23">
        <f t="shared" si="14"/>
        <v>7.0899999999999981</v>
      </c>
      <c r="B68" s="98" t="s">
        <v>97</v>
      </c>
      <c r="C68" s="55">
        <v>3</v>
      </c>
      <c r="D68" s="42" t="s">
        <v>42</v>
      </c>
      <c r="E68" s="16"/>
      <c r="F68" s="16">
        <f t="shared" si="15"/>
        <v>0</v>
      </c>
    </row>
    <row r="69" spans="1:7" s="71" customFormat="1" ht="82.8" outlineLevel="1" x14ac:dyDescent="0.25">
      <c r="A69" s="23">
        <f t="shared" si="14"/>
        <v>7.0999999999999979</v>
      </c>
      <c r="B69" s="98" t="s">
        <v>98</v>
      </c>
      <c r="C69" s="55">
        <v>4</v>
      </c>
      <c r="D69" s="23" t="s">
        <v>42</v>
      </c>
      <c r="E69" s="16"/>
      <c r="F69" s="16">
        <f t="shared" si="15"/>
        <v>0</v>
      </c>
    </row>
    <row r="70" spans="1:7" s="93" customFormat="1" ht="70.5" customHeight="1" outlineLevel="1" x14ac:dyDescent="0.25">
      <c r="A70" s="46">
        <f t="shared" si="14"/>
        <v>7.1099999999999977</v>
      </c>
      <c r="B70" s="76" t="s">
        <v>107</v>
      </c>
      <c r="C70" s="49">
        <v>1</v>
      </c>
      <c r="D70" s="46" t="s">
        <v>108</v>
      </c>
      <c r="E70" s="48"/>
      <c r="F70" s="48">
        <f t="shared" si="15"/>
        <v>0</v>
      </c>
    </row>
    <row r="71" spans="1:7" s="93" customFormat="1" outlineLevel="1" x14ac:dyDescent="0.25">
      <c r="A71" s="1"/>
      <c r="B71" s="2"/>
      <c r="C71" s="14"/>
      <c r="D71" s="2"/>
      <c r="E71" s="2"/>
      <c r="F71" s="2"/>
    </row>
    <row r="72" spans="1:7" x14ac:dyDescent="0.25">
      <c r="A72" s="65" t="s">
        <v>82</v>
      </c>
      <c r="B72" s="68" t="s">
        <v>29</v>
      </c>
      <c r="C72" s="67"/>
      <c r="D72" s="65"/>
      <c r="E72" s="67"/>
      <c r="F72" s="70">
        <f>F73+F77+F85+F90+F101+F105+F112</f>
        <v>0</v>
      </c>
    </row>
    <row r="73" spans="1:7" ht="21.75" customHeight="1" x14ac:dyDescent="0.25">
      <c r="A73" s="50">
        <v>1</v>
      </c>
      <c r="B73" s="51" t="s">
        <v>26</v>
      </c>
      <c r="C73" s="52"/>
      <c r="D73" s="53"/>
      <c r="E73" s="52"/>
      <c r="F73" s="54">
        <f>SUM(F74:F75)</f>
        <v>0</v>
      </c>
    </row>
    <row r="74" spans="1:7" s="93" customFormat="1" ht="16.2" outlineLevel="1" x14ac:dyDescent="0.25">
      <c r="A74" s="90">
        <f>A73+0.01</f>
        <v>1.01</v>
      </c>
      <c r="B74" s="71" t="s">
        <v>85</v>
      </c>
      <c r="C74" s="91">
        <v>127.01</v>
      </c>
      <c r="D74" s="92" t="s">
        <v>91</v>
      </c>
      <c r="E74" s="91"/>
      <c r="F74" s="91">
        <f>E74*C74</f>
        <v>0</v>
      </c>
      <c r="G74" s="29"/>
    </row>
    <row r="75" spans="1:7" s="34" customFormat="1" outlineLevel="1" x14ac:dyDescent="0.25">
      <c r="A75" s="89">
        <f t="shared" ref="A75" si="17">A74+0.01</f>
        <v>1.02</v>
      </c>
      <c r="B75" s="94" t="s">
        <v>84</v>
      </c>
      <c r="C75" s="88">
        <v>14.86</v>
      </c>
      <c r="D75" s="95" t="s">
        <v>3</v>
      </c>
      <c r="E75" s="88"/>
      <c r="F75" s="88">
        <f>E75*C75</f>
        <v>0</v>
      </c>
      <c r="G75" s="29"/>
    </row>
    <row r="76" spans="1:7" s="34" customFormat="1" outlineLevel="1" x14ac:dyDescent="0.25">
      <c r="A76" s="1"/>
      <c r="B76" s="2"/>
      <c r="C76" s="14"/>
      <c r="D76" s="1"/>
      <c r="E76" s="14"/>
      <c r="F76" s="14"/>
      <c r="G76" s="29"/>
    </row>
    <row r="77" spans="1:7" s="34" customFormat="1" outlineLevel="1" x14ac:dyDescent="0.25">
      <c r="A77" s="24">
        <v>2</v>
      </c>
      <c r="B77" s="9" t="s">
        <v>33</v>
      </c>
      <c r="C77" s="17"/>
      <c r="D77" s="40"/>
      <c r="E77" s="17"/>
      <c r="F77" s="18">
        <f>SUM(F78:F83)</f>
        <v>0</v>
      </c>
      <c r="G77" s="29"/>
    </row>
    <row r="78" spans="1:7" ht="16.2" x14ac:dyDescent="0.25">
      <c r="A78" s="90">
        <f t="shared" ref="A78" si="18">A77+0.01</f>
        <v>2.0099999999999998</v>
      </c>
      <c r="B78" s="71" t="s">
        <v>34</v>
      </c>
      <c r="C78" s="91">
        <v>112.84</v>
      </c>
      <c r="D78" s="92" t="s">
        <v>56</v>
      </c>
      <c r="E78" s="91"/>
      <c r="F78" s="91">
        <f t="shared" ref="F78:F82" si="19">E78*C78</f>
        <v>0</v>
      </c>
    </row>
    <row r="79" spans="1:7" ht="21.75" customHeight="1" x14ac:dyDescent="0.25">
      <c r="A79" s="32">
        <f t="shared" ref="A79:A83" si="20">A78+0.01</f>
        <v>2.0199999999999996</v>
      </c>
      <c r="B79" s="7" t="s">
        <v>39</v>
      </c>
      <c r="C79" s="33">
        <v>97.28</v>
      </c>
      <c r="D79" s="41" t="s">
        <v>32</v>
      </c>
      <c r="E79" s="33"/>
      <c r="F79" s="33">
        <f t="shared" si="19"/>
        <v>0</v>
      </c>
    </row>
    <row r="80" spans="1:7" s="34" customFormat="1" ht="16.2" outlineLevel="1" x14ac:dyDescent="0.25">
      <c r="A80" s="32">
        <f t="shared" si="20"/>
        <v>2.0299999999999994</v>
      </c>
      <c r="B80" s="7" t="s">
        <v>103</v>
      </c>
      <c r="C80" s="33">
        <v>70</v>
      </c>
      <c r="D80" s="41" t="s">
        <v>32</v>
      </c>
      <c r="E80" s="33"/>
      <c r="F80" s="33">
        <f>E80*C80</f>
        <v>0</v>
      </c>
      <c r="G80" s="29"/>
    </row>
    <row r="81" spans="1:7" s="34" customFormat="1" ht="16.2" outlineLevel="1" x14ac:dyDescent="0.25">
      <c r="A81" s="32">
        <f t="shared" si="20"/>
        <v>2.0399999999999991</v>
      </c>
      <c r="B81" s="7" t="s">
        <v>53</v>
      </c>
      <c r="C81" s="33">
        <v>62.7</v>
      </c>
      <c r="D81" s="41" t="s">
        <v>32</v>
      </c>
      <c r="E81" s="33"/>
      <c r="F81" s="33">
        <f t="shared" si="19"/>
        <v>0</v>
      </c>
      <c r="G81" s="29"/>
    </row>
    <row r="82" spans="1:7" s="37" customFormat="1" ht="27.6" outlineLevel="1" x14ac:dyDescent="0.25">
      <c r="A82" s="32">
        <f t="shared" si="20"/>
        <v>2.0499999999999989</v>
      </c>
      <c r="B82" s="25" t="s">
        <v>101</v>
      </c>
      <c r="C82" s="33">
        <v>4.96</v>
      </c>
      <c r="D82" s="41" t="s">
        <v>32</v>
      </c>
      <c r="E82" s="33"/>
      <c r="F82" s="33">
        <f t="shared" si="19"/>
        <v>0</v>
      </c>
      <c r="G82" s="59"/>
    </row>
    <row r="83" spans="1:7" s="34" customFormat="1" ht="40.5" customHeight="1" outlineLevel="1" x14ac:dyDescent="0.25">
      <c r="A83" s="35">
        <f t="shared" si="20"/>
        <v>2.0599999999999987</v>
      </c>
      <c r="B83" s="47" t="s">
        <v>105</v>
      </c>
      <c r="C83" s="36">
        <f>(C81+C80+C79)*2</f>
        <v>459.96</v>
      </c>
      <c r="D83" s="43" t="s">
        <v>32</v>
      </c>
      <c r="E83" s="36"/>
      <c r="F83" s="36">
        <f>E83*C83</f>
        <v>0</v>
      </c>
      <c r="G83" s="29"/>
    </row>
    <row r="84" spans="1:7" s="34" customFormat="1" outlineLevel="1" x14ac:dyDescent="0.25">
      <c r="A84" s="1"/>
      <c r="B84" s="2"/>
      <c r="C84" s="2"/>
      <c r="D84" s="1"/>
      <c r="E84" s="2"/>
      <c r="F84" s="2"/>
      <c r="G84" s="29"/>
    </row>
    <row r="85" spans="1:7" x14ac:dyDescent="0.25">
      <c r="A85" s="24">
        <v>3</v>
      </c>
      <c r="B85" s="9" t="s">
        <v>4</v>
      </c>
      <c r="C85" s="17"/>
      <c r="D85" s="40"/>
      <c r="E85" s="17"/>
      <c r="F85" s="18">
        <f>SUM(F86:F88)</f>
        <v>0</v>
      </c>
    </row>
    <row r="86" spans="1:7" ht="21.75" customHeight="1" x14ac:dyDescent="0.25">
      <c r="A86" s="32">
        <f t="shared" ref="A86:A88" si="21">A85+0.01</f>
        <v>3.01</v>
      </c>
      <c r="B86" s="7" t="s">
        <v>102</v>
      </c>
      <c r="C86" s="33">
        <v>198.01</v>
      </c>
      <c r="D86" s="41" t="s">
        <v>32</v>
      </c>
      <c r="E86" s="33"/>
      <c r="F86" s="33">
        <f>E86*C86</f>
        <v>0</v>
      </c>
    </row>
    <row r="87" spans="1:7" s="34" customFormat="1" outlineLevel="1" x14ac:dyDescent="0.25">
      <c r="A87" s="32">
        <f t="shared" si="21"/>
        <v>3.0199999999999996</v>
      </c>
      <c r="B87" s="7" t="s">
        <v>88</v>
      </c>
      <c r="C87" s="33">
        <v>92.13</v>
      </c>
      <c r="D87" s="41" t="s">
        <v>3</v>
      </c>
      <c r="E87" s="33"/>
      <c r="F87" s="33">
        <f>E87*C87</f>
        <v>0</v>
      </c>
      <c r="G87" s="29"/>
    </row>
    <row r="88" spans="1:7" s="34" customFormat="1" ht="16.2" outlineLevel="1" x14ac:dyDescent="0.25">
      <c r="A88" s="35">
        <f t="shared" si="21"/>
        <v>3.0299999999999994</v>
      </c>
      <c r="B88" s="8" t="s">
        <v>104</v>
      </c>
      <c r="C88" s="36">
        <v>16.21</v>
      </c>
      <c r="D88" s="43" t="s">
        <v>32</v>
      </c>
      <c r="E88" s="36"/>
      <c r="F88" s="36">
        <f>E88*C88</f>
        <v>0</v>
      </c>
      <c r="G88" s="29"/>
    </row>
    <row r="89" spans="1:7" s="34" customFormat="1" outlineLevel="1" x14ac:dyDescent="0.25">
      <c r="A89" s="5"/>
      <c r="B89" s="7"/>
      <c r="C89" s="16"/>
      <c r="D89" s="5"/>
      <c r="E89" s="16"/>
      <c r="F89" s="16"/>
      <c r="G89" s="29"/>
    </row>
    <row r="90" spans="1:7" s="34" customFormat="1" outlineLevel="1" x14ac:dyDescent="0.25">
      <c r="A90" s="24">
        <v>4</v>
      </c>
      <c r="B90" s="9" t="s">
        <v>19</v>
      </c>
      <c r="C90" s="17"/>
      <c r="D90" s="40"/>
      <c r="E90" s="17"/>
      <c r="F90" s="18">
        <f>SUM(F91:F99)</f>
        <v>0</v>
      </c>
      <c r="G90" s="29"/>
    </row>
    <row r="91" spans="1:7" s="34" customFormat="1" ht="27.6" outlineLevel="1" x14ac:dyDescent="0.25">
      <c r="A91" s="32">
        <f t="shared" ref="A91:A94" si="22">A90+0.01</f>
        <v>4.01</v>
      </c>
      <c r="B91" s="25" t="s">
        <v>77</v>
      </c>
      <c r="C91" s="33">
        <v>3.5</v>
      </c>
      <c r="D91" s="41" t="s">
        <v>3</v>
      </c>
      <c r="E91" s="33"/>
      <c r="F91" s="33">
        <f t="shared" ref="F91:F99" si="23">E91*C91</f>
        <v>0</v>
      </c>
      <c r="G91" s="29"/>
    </row>
    <row r="92" spans="1:7" s="34" customFormat="1" ht="27.6" outlineLevel="1" x14ac:dyDescent="0.25">
      <c r="A92" s="32">
        <f t="shared" si="22"/>
        <v>4.0199999999999996</v>
      </c>
      <c r="B92" s="25" t="s">
        <v>78</v>
      </c>
      <c r="C92" s="33">
        <v>3.5</v>
      </c>
      <c r="D92" s="41" t="s">
        <v>3</v>
      </c>
      <c r="E92" s="33"/>
      <c r="F92" s="33">
        <f t="shared" si="23"/>
        <v>0</v>
      </c>
      <c r="G92" s="29"/>
    </row>
    <row r="93" spans="1:7" s="34" customFormat="1" outlineLevel="1" x14ac:dyDescent="0.25">
      <c r="A93" s="32">
        <f t="shared" si="22"/>
        <v>4.0299999999999994</v>
      </c>
      <c r="B93" s="25" t="s">
        <v>73</v>
      </c>
      <c r="C93" s="33">
        <v>4</v>
      </c>
      <c r="D93" s="41" t="s">
        <v>42</v>
      </c>
      <c r="E93" s="33"/>
      <c r="F93" s="33">
        <f t="shared" si="23"/>
        <v>0</v>
      </c>
      <c r="G93" s="29"/>
    </row>
    <row r="94" spans="1:7" s="34" customFormat="1" outlineLevel="1" x14ac:dyDescent="0.25">
      <c r="A94" s="32">
        <f t="shared" si="22"/>
        <v>4.0399999999999991</v>
      </c>
      <c r="B94" s="7" t="s">
        <v>54</v>
      </c>
      <c r="C94" s="33">
        <v>3</v>
      </c>
      <c r="D94" s="41" t="s">
        <v>42</v>
      </c>
      <c r="E94" s="33"/>
      <c r="F94" s="33">
        <f t="shared" si="23"/>
        <v>0</v>
      </c>
      <c r="G94" s="29"/>
    </row>
    <row r="95" spans="1:7" s="34" customFormat="1" outlineLevel="1" x14ac:dyDescent="0.25">
      <c r="A95" s="32">
        <f t="shared" ref="A95:A99" si="24">A94+0.01</f>
        <v>4.0499999999999989</v>
      </c>
      <c r="B95" s="7" t="s">
        <v>30</v>
      </c>
      <c r="C95" s="33">
        <v>1</v>
      </c>
      <c r="D95" s="41" t="s">
        <v>42</v>
      </c>
      <c r="E95" s="33"/>
      <c r="F95" s="33">
        <f t="shared" si="23"/>
        <v>0</v>
      </c>
      <c r="G95" s="29"/>
    </row>
    <row r="96" spans="1:7" s="34" customFormat="1" ht="27.6" x14ac:dyDescent="0.25">
      <c r="A96" s="32">
        <f t="shared" si="24"/>
        <v>4.0599999999999987</v>
      </c>
      <c r="B96" s="80" t="str">
        <f>B43</f>
        <v>Puerta corrediza en pino tratado (2H) 2.18 x 2.10</v>
      </c>
      <c r="C96" s="33">
        <v>1</v>
      </c>
      <c r="D96" s="41" t="s">
        <v>42</v>
      </c>
      <c r="E96" s="33"/>
      <c r="F96" s="33">
        <f t="shared" si="23"/>
        <v>0</v>
      </c>
      <c r="G96" s="29"/>
    </row>
    <row r="97" spans="1:8" ht="21.75" customHeight="1" x14ac:dyDescent="0.25">
      <c r="A97" s="32">
        <f t="shared" si="24"/>
        <v>4.0699999999999985</v>
      </c>
      <c r="B97" s="7" t="s">
        <v>44</v>
      </c>
      <c r="C97" s="33">
        <v>3</v>
      </c>
      <c r="D97" s="41" t="s">
        <v>42</v>
      </c>
      <c r="E97" s="33"/>
      <c r="F97" s="33">
        <f t="shared" si="23"/>
        <v>0</v>
      </c>
    </row>
    <row r="98" spans="1:8" s="37" customFormat="1" ht="28.2" outlineLevel="1" x14ac:dyDescent="0.25">
      <c r="A98" s="32">
        <f t="shared" si="24"/>
        <v>4.0799999999999983</v>
      </c>
      <c r="B98" s="25" t="s">
        <v>45</v>
      </c>
      <c r="C98" s="33">
        <v>20</v>
      </c>
      <c r="D98" s="41" t="s">
        <v>42</v>
      </c>
      <c r="E98" s="33"/>
      <c r="F98" s="33">
        <f t="shared" si="23"/>
        <v>0</v>
      </c>
      <c r="G98" s="59"/>
    </row>
    <row r="99" spans="1:8" s="34" customFormat="1" ht="28.2" outlineLevel="1" x14ac:dyDescent="0.25">
      <c r="A99" s="35">
        <f t="shared" si="24"/>
        <v>4.0899999999999981</v>
      </c>
      <c r="B99" s="47" t="s">
        <v>46</v>
      </c>
      <c r="C99" s="36">
        <v>2</v>
      </c>
      <c r="D99" s="43" t="s">
        <v>42</v>
      </c>
      <c r="E99" s="36"/>
      <c r="F99" s="36">
        <f t="shared" si="23"/>
        <v>0</v>
      </c>
      <c r="G99" s="29"/>
    </row>
    <row r="100" spans="1:8" x14ac:dyDescent="0.25">
      <c r="A100" s="32"/>
      <c r="B100" s="25"/>
      <c r="C100" s="33"/>
      <c r="D100" s="41"/>
      <c r="E100" s="33"/>
      <c r="F100" s="33"/>
    </row>
    <row r="101" spans="1:8" s="29" customFormat="1" ht="21.75" customHeight="1" x14ac:dyDescent="0.25">
      <c r="A101" s="24">
        <v>5</v>
      </c>
      <c r="B101" s="9" t="s">
        <v>1</v>
      </c>
      <c r="C101" s="17"/>
      <c r="D101" s="40"/>
      <c r="E101" s="17"/>
      <c r="F101" s="18">
        <f>SUM(F102:F103)</f>
        <v>0</v>
      </c>
    </row>
    <row r="102" spans="1:8" ht="16.2" outlineLevel="1" x14ac:dyDescent="0.25">
      <c r="A102" s="32">
        <f t="shared" ref="A102:A103" si="25">A101+0.01</f>
        <v>5.01</v>
      </c>
      <c r="B102" s="37" t="s">
        <v>41</v>
      </c>
      <c r="C102" s="37">
        <v>65.95</v>
      </c>
      <c r="D102" s="41" t="s">
        <v>32</v>
      </c>
      <c r="E102" s="33"/>
      <c r="F102" s="33">
        <f>E102*C102</f>
        <v>0</v>
      </c>
    </row>
    <row r="103" spans="1:8" ht="27.6" outlineLevel="1" x14ac:dyDescent="0.25">
      <c r="A103" s="35">
        <f t="shared" si="25"/>
        <v>5.0199999999999996</v>
      </c>
      <c r="B103" s="79" t="s">
        <v>67</v>
      </c>
      <c r="C103" s="45">
        <v>223.2</v>
      </c>
      <c r="D103" s="43" t="s">
        <v>32</v>
      </c>
      <c r="E103" s="56"/>
      <c r="F103" s="36">
        <f>E103*C103</f>
        <v>0</v>
      </c>
      <c r="H103" s="29"/>
    </row>
    <row r="104" spans="1:8" outlineLevel="1" x14ac:dyDescent="0.25">
      <c r="A104" s="23"/>
      <c r="B104" s="7"/>
      <c r="C104" s="16"/>
      <c r="D104" s="5"/>
      <c r="E104" s="16"/>
      <c r="F104" s="16"/>
      <c r="H104" s="29"/>
    </row>
    <row r="105" spans="1:8" outlineLevel="1" x14ac:dyDescent="0.25">
      <c r="A105" s="24">
        <f>A101+1</f>
        <v>6</v>
      </c>
      <c r="B105" s="9" t="s">
        <v>2</v>
      </c>
      <c r="C105" s="30"/>
      <c r="D105" s="44"/>
      <c r="E105" s="30"/>
      <c r="F105" s="18">
        <f>SUM(F106:F110)</f>
        <v>0</v>
      </c>
      <c r="H105" s="78"/>
    </row>
    <row r="106" spans="1:8" ht="27.6" outlineLevel="1" x14ac:dyDescent="0.25">
      <c r="A106" s="23">
        <f t="shared" ref="A106:A110" si="26">A105+0.01</f>
        <v>6.01</v>
      </c>
      <c r="B106" s="25" t="s">
        <v>79</v>
      </c>
      <c r="C106" s="16">
        <v>1</v>
      </c>
      <c r="D106" s="5" t="s">
        <v>42</v>
      </c>
      <c r="E106" s="16"/>
      <c r="F106" s="16">
        <f>E106*C106</f>
        <v>0</v>
      </c>
    </row>
    <row r="107" spans="1:8" ht="27.6" x14ac:dyDescent="0.25">
      <c r="A107" s="23">
        <f t="shared" si="26"/>
        <v>6.02</v>
      </c>
      <c r="B107" s="25" t="s">
        <v>68</v>
      </c>
      <c r="C107" s="16">
        <v>3</v>
      </c>
      <c r="D107" s="5" t="s">
        <v>42</v>
      </c>
      <c r="E107" s="16"/>
      <c r="F107" s="16">
        <f>E107*C107</f>
        <v>0</v>
      </c>
    </row>
    <row r="108" spans="1:8" s="29" customFormat="1" ht="55.2" x14ac:dyDescent="0.25">
      <c r="A108" s="23">
        <f t="shared" si="26"/>
        <v>6.0299999999999994</v>
      </c>
      <c r="B108" s="25" t="s">
        <v>70</v>
      </c>
      <c r="C108" s="16">
        <v>2</v>
      </c>
      <c r="D108" s="5" t="s">
        <v>42</v>
      </c>
      <c r="E108" s="16"/>
      <c r="F108" s="16">
        <f>E108*C108</f>
        <v>0</v>
      </c>
    </row>
    <row r="109" spans="1:8" s="93" customFormat="1" ht="27.6" outlineLevel="1" x14ac:dyDescent="0.25">
      <c r="A109" s="23">
        <f t="shared" si="26"/>
        <v>6.0399999999999991</v>
      </c>
      <c r="B109" s="25" t="s">
        <v>71</v>
      </c>
      <c r="C109" s="16">
        <v>1</v>
      </c>
      <c r="D109" s="5" t="s">
        <v>42</v>
      </c>
      <c r="E109" s="16"/>
      <c r="F109" s="16">
        <f>E109*C109</f>
        <v>0</v>
      </c>
    </row>
    <row r="110" spans="1:8" ht="27.6" outlineLevel="1" x14ac:dyDescent="0.25">
      <c r="A110" s="46">
        <f t="shared" si="26"/>
        <v>6.0499999999999989</v>
      </c>
      <c r="B110" s="47" t="s">
        <v>76</v>
      </c>
      <c r="C110" s="48">
        <v>1</v>
      </c>
      <c r="D110" s="46" t="s">
        <v>42</v>
      </c>
      <c r="E110" s="48"/>
      <c r="F110" s="48">
        <f t="shared" ref="F110" si="27">E110*C110</f>
        <v>0</v>
      </c>
    </row>
    <row r="111" spans="1:8" outlineLevel="1" x14ac:dyDescent="0.25">
      <c r="C111" s="14"/>
      <c r="E111" s="14"/>
      <c r="F111" s="14"/>
    </row>
    <row r="112" spans="1:8" outlineLevel="1" x14ac:dyDescent="0.25">
      <c r="A112" s="24">
        <f>A105+1</f>
        <v>7</v>
      </c>
      <c r="B112" s="9" t="s">
        <v>50</v>
      </c>
      <c r="C112" s="30"/>
      <c r="D112" s="44"/>
      <c r="E112" s="30"/>
      <c r="F112" s="18">
        <f>SUM(F113:F123)</f>
        <v>0</v>
      </c>
      <c r="G112" s="29" t="s">
        <v>75</v>
      </c>
    </row>
    <row r="113" spans="1:8" ht="41.4" outlineLevel="1" x14ac:dyDescent="0.25">
      <c r="A113" s="90">
        <f t="shared" ref="A113" si="28">A112+0.01</f>
        <v>7.01</v>
      </c>
      <c r="B113" s="96" t="s">
        <v>72</v>
      </c>
      <c r="C113" s="91">
        <v>50</v>
      </c>
      <c r="D113" s="97" t="s">
        <v>42</v>
      </c>
      <c r="E113" s="91"/>
      <c r="F113" s="91">
        <f>E113*C113</f>
        <v>0</v>
      </c>
    </row>
    <row r="114" spans="1:8" outlineLevel="1" x14ac:dyDescent="0.25">
      <c r="A114" s="23">
        <f t="shared" ref="A114:A123" si="29">A113+0.01</f>
        <v>7.02</v>
      </c>
      <c r="B114" s="2" t="s">
        <v>35</v>
      </c>
      <c r="C114" s="38">
        <v>87</v>
      </c>
      <c r="D114" s="42" t="s">
        <v>42</v>
      </c>
      <c r="E114" s="16"/>
      <c r="F114" s="16">
        <f t="shared" ref="F114:F123" si="30">E114*C114</f>
        <v>0</v>
      </c>
    </row>
    <row r="115" spans="1:8" x14ac:dyDescent="0.25">
      <c r="A115" s="23">
        <f t="shared" si="29"/>
        <v>7.0299999999999994</v>
      </c>
      <c r="B115" s="2" t="s">
        <v>36</v>
      </c>
      <c r="C115" s="38">
        <v>87</v>
      </c>
      <c r="D115" s="42" t="s">
        <v>42</v>
      </c>
      <c r="E115" s="16"/>
      <c r="F115" s="16">
        <f t="shared" si="30"/>
        <v>0</v>
      </c>
    </row>
    <row r="116" spans="1:8" x14ac:dyDescent="0.25">
      <c r="A116" s="23">
        <f t="shared" si="29"/>
        <v>7.0399999999999991</v>
      </c>
      <c r="B116" s="2" t="s">
        <v>37</v>
      </c>
      <c r="C116" s="38">
        <v>46</v>
      </c>
      <c r="D116" s="42" t="s">
        <v>42</v>
      </c>
      <c r="E116" s="16"/>
      <c r="F116" s="16">
        <f t="shared" si="30"/>
        <v>0</v>
      </c>
    </row>
    <row r="117" spans="1:8" x14ac:dyDescent="0.25">
      <c r="A117" s="23">
        <f t="shared" si="29"/>
        <v>7.0499999999999989</v>
      </c>
      <c r="B117" s="6" t="s">
        <v>51</v>
      </c>
      <c r="C117" s="55">
        <v>6</v>
      </c>
      <c r="D117" s="23" t="s">
        <v>42</v>
      </c>
      <c r="E117" s="16"/>
      <c r="F117" s="16">
        <f t="shared" si="30"/>
        <v>0</v>
      </c>
    </row>
    <row r="118" spans="1:8" x14ac:dyDescent="0.25">
      <c r="A118" s="46">
        <f t="shared" si="29"/>
        <v>7.0599999999999987</v>
      </c>
      <c r="B118" s="76" t="s">
        <v>52</v>
      </c>
      <c r="C118" s="49">
        <v>1</v>
      </c>
      <c r="D118" s="46" t="s">
        <v>42</v>
      </c>
      <c r="E118" s="48"/>
      <c r="F118" s="48">
        <f t="shared" si="30"/>
        <v>0</v>
      </c>
    </row>
    <row r="119" spans="1:8" ht="55.2" x14ac:dyDescent="0.25">
      <c r="A119" s="23">
        <f t="shared" si="29"/>
        <v>7.0699999999999985</v>
      </c>
      <c r="B119" s="77" t="s">
        <v>99</v>
      </c>
      <c r="C119" s="38">
        <v>1</v>
      </c>
      <c r="D119" s="42" t="s">
        <v>42</v>
      </c>
      <c r="E119" s="16"/>
      <c r="F119" s="16">
        <f t="shared" si="30"/>
        <v>0</v>
      </c>
    </row>
    <row r="120" spans="1:8" ht="55.2" x14ac:dyDescent="0.25">
      <c r="A120" s="23">
        <f t="shared" si="29"/>
        <v>7.0799999999999983</v>
      </c>
      <c r="B120" s="77" t="s">
        <v>106</v>
      </c>
      <c r="C120" s="38">
        <v>6</v>
      </c>
      <c r="D120" s="42" t="s">
        <v>42</v>
      </c>
      <c r="E120" s="16"/>
      <c r="F120" s="16">
        <f t="shared" ref="F120" si="31">E120*C120</f>
        <v>0</v>
      </c>
    </row>
    <row r="121" spans="1:8" ht="69" x14ac:dyDescent="0.25">
      <c r="A121" s="23">
        <f t="shared" si="29"/>
        <v>7.0899999999999981</v>
      </c>
      <c r="B121" s="98" t="s">
        <v>100</v>
      </c>
      <c r="C121" s="55">
        <v>3</v>
      </c>
      <c r="D121" s="42" t="s">
        <v>42</v>
      </c>
      <c r="E121" s="16"/>
      <c r="F121" s="16">
        <f t="shared" si="30"/>
        <v>0</v>
      </c>
    </row>
    <row r="122" spans="1:8" s="71" customFormat="1" ht="82.8" outlineLevel="1" x14ac:dyDescent="0.25">
      <c r="A122" s="23">
        <f t="shared" si="29"/>
        <v>7.0999999999999979</v>
      </c>
      <c r="B122" s="98" t="s">
        <v>98</v>
      </c>
      <c r="C122" s="55">
        <v>4</v>
      </c>
      <c r="D122" s="23" t="s">
        <v>42</v>
      </c>
      <c r="E122" s="16"/>
      <c r="F122" s="16">
        <f t="shared" si="30"/>
        <v>0</v>
      </c>
    </row>
    <row r="123" spans="1:8" s="93" customFormat="1" ht="70.5" customHeight="1" outlineLevel="1" x14ac:dyDescent="0.25">
      <c r="A123" s="46">
        <f t="shared" si="29"/>
        <v>7.1099999999999977</v>
      </c>
      <c r="B123" s="76" t="s">
        <v>107</v>
      </c>
      <c r="C123" s="49">
        <v>1</v>
      </c>
      <c r="D123" s="46" t="s">
        <v>108</v>
      </c>
      <c r="E123" s="48"/>
      <c r="F123" s="48">
        <f t="shared" si="30"/>
        <v>0</v>
      </c>
    </row>
    <row r="124" spans="1:8" x14ac:dyDescent="0.25">
      <c r="D124" s="2"/>
    </row>
    <row r="125" spans="1:8" ht="15" x14ac:dyDescent="0.25">
      <c r="A125" s="11"/>
      <c r="B125" s="26" t="s">
        <v>20</v>
      </c>
      <c r="C125" s="15"/>
      <c r="D125" s="39"/>
      <c r="E125" s="15"/>
      <c r="F125" s="19">
        <f>F72+F23+F10</f>
        <v>0</v>
      </c>
    </row>
    <row r="126" spans="1:8" x14ac:dyDescent="0.25">
      <c r="C126" s="14"/>
      <c r="E126" s="14"/>
      <c r="H126" s="2" t="s">
        <v>75</v>
      </c>
    </row>
    <row r="127" spans="1:8" ht="15" x14ac:dyDescent="0.25">
      <c r="A127" s="11" t="s">
        <v>24</v>
      </c>
      <c r="B127" s="26" t="s">
        <v>5</v>
      </c>
      <c r="C127" s="15"/>
      <c r="D127" s="39"/>
      <c r="E127" s="15"/>
      <c r="F127" s="19">
        <f>SUM(F128:F136)</f>
        <v>0</v>
      </c>
    </row>
    <row r="128" spans="1:8" x14ac:dyDescent="0.25">
      <c r="B128" s="2" t="s">
        <v>10</v>
      </c>
      <c r="E128" s="57">
        <v>0.1</v>
      </c>
      <c r="F128" s="21">
        <f>E128*F125</f>
        <v>0</v>
      </c>
    </row>
    <row r="129" spans="1:7" x14ac:dyDescent="0.25">
      <c r="B129" s="2" t="s">
        <v>7</v>
      </c>
      <c r="E129" s="57">
        <v>0.02</v>
      </c>
      <c r="F129" s="21">
        <f>E129*F125</f>
        <v>0</v>
      </c>
    </row>
    <row r="130" spans="1:7" x14ac:dyDescent="0.25">
      <c r="B130" s="2" t="s">
        <v>8</v>
      </c>
      <c r="E130" s="57">
        <v>0.01</v>
      </c>
      <c r="F130" s="21">
        <f>E130*F125</f>
        <v>0</v>
      </c>
    </row>
    <row r="131" spans="1:7" s="20" customFormat="1" ht="15" x14ac:dyDescent="0.25">
      <c r="A131" s="1"/>
      <c r="B131" s="2" t="s">
        <v>9</v>
      </c>
      <c r="C131" s="2"/>
      <c r="D131" s="1"/>
      <c r="E131" s="57">
        <v>0.03</v>
      </c>
      <c r="F131" s="21">
        <f>E131*F125</f>
        <v>0</v>
      </c>
      <c r="G131" s="60"/>
    </row>
    <row r="132" spans="1:7" x14ac:dyDescent="0.25">
      <c r="B132" s="2" t="s">
        <v>93</v>
      </c>
      <c r="E132" s="57">
        <v>0.05</v>
      </c>
      <c r="F132" s="21">
        <f>E132*F125</f>
        <v>0</v>
      </c>
    </row>
    <row r="133" spans="1:7" x14ac:dyDescent="0.25">
      <c r="B133" s="2" t="s">
        <v>6</v>
      </c>
      <c r="E133" s="57">
        <v>0.02</v>
      </c>
      <c r="F133" s="21">
        <f>E133*F125</f>
        <v>0</v>
      </c>
    </row>
    <row r="134" spans="1:7" x14ac:dyDescent="0.25">
      <c r="B134" s="2" t="s">
        <v>92</v>
      </c>
      <c r="E134" s="57">
        <v>0.01</v>
      </c>
      <c r="F134" s="21">
        <f>E134*F125</f>
        <v>0</v>
      </c>
    </row>
    <row r="135" spans="1:7" x14ac:dyDescent="0.25">
      <c r="B135" s="2" t="s">
        <v>21</v>
      </c>
      <c r="E135" s="57">
        <v>0.18</v>
      </c>
      <c r="F135" s="21">
        <f>E135*F128</f>
        <v>0</v>
      </c>
    </row>
    <row r="136" spans="1:7" x14ac:dyDescent="0.25">
      <c r="A136" s="3"/>
      <c r="B136" s="4" t="s">
        <v>11</v>
      </c>
      <c r="C136" s="4"/>
      <c r="D136" s="3"/>
      <c r="E136" s="58">
        <v>1E-3</v>
      </c>
      <c r="F136" s="22">
        <f>E136*F125</f>
        <v>0</v>
      </c>
    </row>
    <row r="137" spans="1:7" x14ac:dyDescent="0.25">
      <c r="C137" s="14"/>
      <c r="E137" s="14"/>
    </row>
    <row r="138" spans="1:7" ht="15.6" x14ac:dyDescent="0.25">
      <c r="A138" s="61"/>
      <c r="B138" s="62" t="s">
        <v>12</v>
      </c>
      <c r="C138" s="63"/>
      <c r="D138" s="61"/>
      <c r="E138" s="63"/>
      <c r="F138" s="64">
        <f>F127+F125</f>
        <v>0</v>
      </c>
    </row>
    <row r="139" spans="1:7" x14ac:dyDescent="0.25">
      <c r="C139" s="14"/>
      <c r="E139" s="14"/>
    </row>
    <row r="140" spans="1:7" x14ac:dyDescent="0.25">
      <c r="A140" s="81" t="s">
        <v>83</v>
      </c>
      <c r="C140" s="14"/>
      <c r="E140" s="14"/>
    </row>
    <row r="141" spans="1:7" x14ac:dyDescent="0.25">
      <c r="A141" s="81" t="s">
        <v>69</v>
      </c>
      <c r="C141" s="14"/>
      <c r="E141" s="14"/>
    </row>
    <row r="142" spans="1:7" x14ac:dyDescent="0.25">
      <c r="A142" s="82" t="s">
        <v>109</v>
      </c>
      <c r="C142" s="14"/>
      <c r="E142" s="14"/>
    </row>
    <row r="143" spans="1:7" x14ac:dyDescent="0.25">
      <c r="A143" s="81" t="s">
        <v>110</v>
      </c>
      <c r="C143" s="14"/>
      <c r="E143" s="14"/>
    </row>
    <row r="144" spans="1:7" x14ac:dyDescent="0.25">
      <c r="A144" s="81" t="s">
        <v>111</v>
      </c>
      <c r="C144" s="14"/>
      <c r="E144" s="14"/>
    </row>
    <row r="145" spans="1:6" x14ac:dyDescent="0.25">
      <c r="A145" s="81" t="s">
        <v>112</v>
      </c>
      <c r="C145" s="14"/>
      <c r="E145" s="14"/>
    </row>
    <row r="146" spans="1:6" x14ac:dyDescent="0.25">
      <c r="A146" s="81" t="s">
        <v>113</v>
      </c>
      <c r="C146" s="14"/>
      <c r="E146" s="14"/>
    </row>
    <row r="147" spans="1:6" x14ac:dyDescent="0.25">
      <c r="A147" s="81" t="s">
        <v>114</v>
      </c>
      <c r="C147" s="14"/>
      <c r="E147" s="14"/>
    </row>
    <row r="148" spans="1:6" x14ac:dyDescent="0.25">
      <c r="C148" s="14"/>
      <c r="E148" s="14"/>
      <c r="F148" s="21"/>
    </row>
    <row r="149" spans="1:6" x14ac:dyDescent="0.25">
      <c r="C149" s="14"/>
      <c r="F149" s="21"/>
    </row>
    <row r="150" spans="1:6" x14ac:dyDescent="0.25">
      <c r="C150" s="14"/>
    </row>
  </sheetData>
  <mergeCells count="2">
    <mergeCell ref="A1:F2"/>
    <mergeCell ref="A3:D3"/>
  </mergeCells>
  <pageMargins left="0.6692913385826772" right="0.74803149606299213" top="0.62992125984251968" bottom="0.55118110236220474" header="0.31496062992125984" footer="0.27559055118110237"/>
  <pageSetup paperSize="9" scale="91" fitToHeight="0" orientation="portrait" horizontalDpi="4294967295" verticalDpi="4294967295" r:id="rId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V3</vt:lpstr>
      <vt:lpstr>'Presupuesto V3'!Área_de_impresión</vt:lpstr>
      <vt:lpstr>'Presupuesto V3'!Títulos_a_imprimir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 Frannier Sanchez</dc:creator>
  <cp:lastModifiedBy>Karina Sahony Mueses Rivera</cp:lastModifiedBy>
  <cp:lastPrinted>2019-10-16T16:43:46Z</cp:lastPrinted>
  <dcterms:created xsi:type="dcterms:W3CDTF">2016-04-15T01:22:37Z</dcterms:created>
  <dcterms:modified xsi:type="dcterms:W3CDTF">2019-10-16T16:43:54Z</dcterms:modified>
</cp:coreProperties>
</file>